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epel Web 4\materialien\"/>
    </mc:Choice>
  </mc:AlternateContent>
  <bookViews>
    <workbookView xWindow="360" yWindow="120" windowWidth="16395" windowHeight="8640"/>
  </bookViews>
  <sheets>
    <sheet name="Wenn 1" sheetId="19" r:id="rId1"/>
    <sheet name="Wenn 2" sheetId="1" r:id="rId2"/>
    <sheet name="Wenn 3" sheetId="2" r:id="rId3"/>
    <sheet name="Wenn 4" sheetId="5" r:id="rId4"/>
    <sheet name="Wenn 5" sheetId="6" r:id="rId5"/>
    <sheet name="SV 1" sheetId="7" r:id="rId6"/>
    <sheet name="SV 2" sheetId="11" r:id="rId7"/>
    <sheet name="SV 3" sheetId="16" r:id="rId8"/>
    <sheet name="SV 4" sheetId="18" r:id="rId9"/>
    <sheet name="SV 5" sheetId="17" r:id="rId10"/>
    <sheet name="SV6" sheetId="20" r:id="rId11"/>
    <sheet name="bed Form 1" sheetId="12" r:id="rId12"/>
    <sheet name="bed Form 2" sheetId="13" r:id="rId13"/>
    <sheet name="... wenn" sheetId="14" r:id="rId14"/>
    <sheet name="Bildlaufleisten" sheetId="15" r:id="rId15"/>
  </sheets>
  <calcPr calcId="152511"/>
</workbook>
</file>

<file path=xl/calcChain.xml><?xml version="1.0" encoding="utf-8"?>
<calcChain xmlns="http://schemas.openxmlformats.org/spreadsheetml/2006/main">
  <c r="D9" i="19" l="1"/>
  <c r="E14" i="14"/>
  <c r="I4" i="20"/>
  <c r="H6" i="18"/>
  <c r="C17" i="17"/>
  <c r="E14" i="16"/>
  <c r="F8" i="15"/>
  <c r="H18" i="14"/>
  <c r="C14" i="14"/>
  <c r="F13" i="12" l="1"/>
  <c r="J10" i="11"/>
  <c r="H5" i="7"/>
  <c r="H4" i="7"/>
  <c r="E10" i="6"/>
  <c r="H10" i="5"/>
  <c r="H12" i="5" s="1"/>
  <c r="C12" i="2"/>
  <c r="C13" i="2"/>
  <c r="C14" i="2"/>
  <c r="C15" i="2"/>
  <c r="C16" i="2"/>
  <c r="C11" i="2"/>
  <c r="D12" i="1"/>
</calcChain>
</file>

<file path=xl/sharedStrings.xml><?xml version="1.0" encoding="utf-8"?>
<sst xmlns="http://schemas.openxmlformats.org/spreadsheetml/2006/main" count="149" uniqueCount="114">
  <si>
    <t>sehr gut</t>
  </si>
  <si>
    <t>gut</t>
  </si>
  <si>
    <t>befriedigend</t>
  </si>
  <si>
    <t>ausreichend</t>
  </si>
  <si>
    <t>mangelhaft</t>
  </si>
  <si>
    <t>ungenügend</t>
  </si>
  <si>
    <t>Eingabefeld:</t>
  </si>
  <si>
    <t>Note:</t>
  </si>
  <si>
    <t>Sollte eine Zahl in der Spalte B größer gleich 50 sein, muss in der gelben Zelle daneben "Warnung" stehen.</t>
  </si>
  <si>
    <r>
      <rPr>
        <sz val="11"/>
        <color theme="1"/>
        <rFont val="Calibri"/>
        <family val="2"/>
      </rPr>
      <t xml:space="preserve">← </t>
    </r>
    <r>
      <rPr>
        <sz val="11"/>
        <color theme="1"/>
        <rFont val="Calibri"/>
        <family val="2"/>
        <scheme val="minor"/>
      </rPr>
      <t>Geben Sie hier eine Note als Zahl ein.</t>
    </r>
  </si>
  <si>
    <t>Wenn die beiden Datumsangaben übereinstimmen, soll der Mittelwert der Zahlenreihe berechnet werden.</t>
  </si>
  <si>
    <t>Zahlenreihe</t>
  </si>
  <si>
    <t>↓</t>
  </si>
  <si>
    <t>Eingabe eines Datum:</t>
  </si>
  <si>
    <t>vorgegebens Datum:</t>
  </si>
  <si>
    <t>Berechnung:</t>
  </si>
  <si>
    <t>Ansonsten steht dort das Wort "falsch".</t>
  </si>
  <si>
    <t>Ansonsten bleibt das Feld leer.</t>
  </si>
  <si>
    <t>steht</t>
  </si>
  <si>
    <t xml:space="preserve">dann schreibe in Feld E10 das Wort </t>
  </si>
  <si>
    <t>Berlin</t>
  </si>
  <si>
    <t>Hamburg</t>
  </si>
  <si>
    <t>Dresden</t>
  </si>
  <si>
    <t>Bremen</t>
  </si>
  <si>
    <t xml:space="preserve">Wenn im Feld E8 eine  </t>
  </si>
  <si>
    <t>Nr.</t>
  </si>
  <si>
    <t>Silke</t>
  </si>
  <si>
    <t>Katja</t>
  </si>
  <si>
    <t>Holger</t>
  </si>
  <si>
    <t>Nils</t>
  </si>
  <si>
    <t>Julia</t>
  </si>
  <si>
    <t>Linda</t>
  </si>
  <si>
    <t>Lena</t>
  </si>
  <si>
    <t>Alexander</t>
  </si>
  <si>
    <t>Laura</t>
  </si>
  <si>
    <t>Felix</t>
  </si>
  <si>
    <t>Vorname</t>
  </si>
  <si>
    <t>Nachname</t>
  </si>
  <si>
    <t>Krause</t>
  </si>
  <si>
    <t>Meyer</t>
  </si>
  <si>
    <t>Specht</t>
  </si>
  <si>
    <t>Brock</t>
  </si>
  <si>
    <t>Kaiser</t>
  </si>
  <si>
    <t>König</t>
  </si>
  <si>
    <t>Lindemann</t>
  </si>
  <si>
    <t>Weiß</t>
  </si>
  <si>
    <t>Schwarz</t>
  </si>
  <si>
    <t>Maurer</t>
  </si>
  <si>
    <t>Eingabe</t>
  </si>
  <si>
    <t>Punkte</t>
  </si>
  <si>
    <t>gefährliche Zusatzstoffe in Lebensmitteln</t>
  </si>
  <si>
    <t>E110</t>
  </si>
  <si>
    <t>Tartrazin</t>
  </si>
  <si>
    <t>Eingabe der E-Nummer</t>
  </si>
  <si>
    <t>E210</t>
  </si>
  <si>
    <t>Benzoesäure</t>
  </si>
  <si>
    <t>Substanz</t>
  </si>
  <si>
    <t>E407</t>
  </si>
  <si>
    <t>Carragen</t>
  </si>
  <si>
    <t>E220</t>
  </si>
  <si>
    <t>Schwefeldioxid</t>
  </si>
  <si>
    <t>Gelborange S</t>
  </si>
  <si>
    <t>e210</t>
  </si>
  <si>
    <t>alle Werte markieren die kleiner sind als</t>
  </si>
  <si>
    <t>alle Werte markieren, die über dem Mittelwert liegen</t>
  </si>
  <si>
    <t>Mittelwert</t>
  </si>
  <si>
    <t>Datenbalken</t>
  </si>
  <si>
    <t xml:space="preserve">Zellen in Spalte E formatieren, wenn </t>
  </si>
  <si>
    <t>Werte aus den Zellen C und D &gt; 100 sind.</t>
  </si>
  <si>
    <t>Notenpunkte markieren</t>
  </si>
  <si>
    <t>summewenn</t>
  </si>
  <si>
    <t>zählenwenn</t>
  </si>
  <si>
    <t>Name</t>
  </si>
  <si>
    <t>Klaus</t>
  </si>
  <si>
    <t>Max</t>
  </si>
  <si>
    <t>Leon</t>
  </si>
  <si>
    <t>Michael</t>
  </si>
  <si>
    <t>für Klaus</t>
  </si>
  <si>
    <t>Bildlaufleisten  - Formularsteuerelemente</t>
  </si>
  <si>
    <t>S-Verweis und Dropdown-Liste</t>
  </si>
  <si>
    <t>Kinderwagen</t>
  </si>
  <si>
    <t>Hochstuhl</t>
  </si>
  <si>
    <t>Wickelkommode</t>
  </si>
  <si>
    <t>Laufstall</t>
  </si>
  <si>
    <t>Babyreisebett</t>
  </si>
  <si>
    <t>(Daten - Datenüberprüfung - Liste)</t>
  </si>
  <si>
    <t>Lieferantennr.</t>
  </si>
  <si>
    <t>Fima</t>
  </si>
  <si>
    <t>Kodak</t>
  </si>
  <si>
    <t>Daimler</t>
  </si>
  <si>
    <t>Siemens AG</t>
  </si>
  <si>
    <t>VW</t>
  </si>
  <si>
    <t>SAP</t>
  </si>
  <si>
    <t>Remington</t>
  </si>
  <si>
    <t>Novex AG</t>
  </si>
  <si>
    <t>Kontron</t>
  </si>
  <si>
    <t>Stellen Sie sicher, dass nur gültige Nummern eingegben werden können.</t>
  </si>
  <si>
    <t>S-Verweis mit Bereich-Verweis WAHR (1)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</si>
  <si>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</si>
  <si>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</si>
  <si>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</si>
  <si>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</si>
  <si>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</si>
  <si>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</si>
  <si>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</si>
  <si>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</si>
  <si>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</si>
  <si>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</si>
  <si>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Wenn-Formel</t>
  </si>
  <si>
    <t>Raten Sie mal, wie der Name unseres Schulleiters lautet.</t>
  </si>
  <si>
    <t>Die S-Verweis-Uhr</t>
  </si>
  <si>
    <t>&gt;50</t>
  </si>
  <si>
    <t>Müller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</si>
  <si>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>Formel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</si>
</sst>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0"/>
    <numFmt numFmtId="165" formatCode="0\ \ &quot;Uhr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72"/>
      <color rgb="FF0070C0"/>
      <name val="Wingdings"/>
      <charset val="2"/>
    </font>
    <font>
      <sz val="72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3">
    <xf numFmtId="0" fontId="0" fillId="0" borderId="0"/>
    <xf numFmtId="0" fontId="7" fillId="0" borderId="0"/>
    <xf numFmtId="44" fontId="10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0" fillId="2" borderId="1" xfId="0" applyFill="1" applyBorder="1"/>
    <xf numFmtId="0" fontId="1" fillId="2" borderId="0" xfId="0" applyFont="1" applyFill="1" applyAlignment="1">
      <alignment horizontal="center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14" fontId="2" fillId="0" borderId="0" xfId="0" applyNumberFormat="1" applyFont="1" applyProtection="1">
      <protection hidden="1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0" borderId="0" xfId="0" applyFont="1"/>
    <xf numFmtId="0" fontId="6" fillId="4" borderId="3" xfId="0" applyFont="1" applyFill="1" applyBorder="1"/>
    <xf numFmtId="0" fontId="6" fillId="4" borderId="2" xfId="0" applyFont="1" applyFill="1" applyBorder="1" applyAlignment="1">
      <alignment horizontal="left"/>
    </xf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9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11" fillId="0" borderId="0" xfId="0" applyFont="1"/>
    <xf numFmtId="0" fontId="12" fillId="0" borderId="0" xfId="0" applyFont="1" applyFill="1" applyAlignment="1">
      <alignment horizontal="left" wrapText="1"/>
    </xf>
    <xf numFmtId="44" fontId="11" fillId="0" borderId="0" xfId="2" applyFont="1"/>
    <xf numFmtId="0" fontId="12" fillId="0" borderId="0" xfId="0" applyFont="1" applyFill="1" applyAlignment="1">
      <alignment horizontal="left"/>
    </xf>
    <xf numFmtId="0" fontId="11" fillId="0" borderId="1" xfId="0" applyFont="1" applyBorder="1"/>
    <xf numFmtId="0" fontId="13" fillId="0" borderId="0" xfId="0" applyFont="1"/>
    <xf numFmtId="44" fontId="11" fillId="2" borderId="0" xfId="2" applyFont="1" applyFill="1"/>
    <xf numFmtId="1" fontId="14" fillId="6" borderId="0" xfId="0" applyNumberFormat="1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14" fontId="15" fillId="0" borderId="0" xfId="0" applyNumberFormat="1" applyFont="1" applyBorder="1"/>
    <xf numFmtId="0" fontId="1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2" borderId="0" xfId="0" applyFont="1" applyFill="1"/>
    <xf numFmtId="0" fontId="18" fillId="0" borderId="0" xfId="0" applyFont="1"/>
    <xf numFmtId="165" fontId="1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19" fillId="0" borderId="0" xfId="0" applyFont="1" applyAlignment="1">
      <alignment shrinkToFit="1"/>
    </xf>
    <xf numFmtId="0" fontId="20" fillId="0" borderId="0" xfId="0" applyFont="1" applyAlignment="1">
      <alignment shrinkToFit="1"/>
    </xf>
    <xf numFmtId="0" fontId="0" fillId="0" borderId="0" xfId="0" applyAlignment="1">
      <alignment wrapText="1"/>
    </xf>
    <xf numFmtId="0" fontId="21" fillId="0" borderId="0" xfId="0" applyFont="1"/>
    <xf numFmtId="0" fontId="0" fillId="7" borderId="1" xfId="0" applyFill="1" applyBorder="1" applyAlignment="1">
      <alignment horizontal="center"/>
    </xf>
  </cellXfs>
  <cellStyles count="3">
    <cellStyle name="Standard" xfId="0" builtinId="0"/>
    <cellStyle name="Standard 2" xfId="1"/>
    <cellStyle name="Währung" xfId="2" builtinId="4"/>
  </cellStyles>
  <dxfs count="16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H$4" max="23" page="10" val="0"/>
</file>

<file path=xl/ctrlProps/ctrlProp2.xml><?xml version="1.0" encoding="utf-8"?>
<formControlPr xmlns="http://schemas.microsoft.com/office/spreadsheetml/2009/9/main" objectType="Scroll" dx="22" fmlaLink="F5" horiz="1" max="100" page="10" val="30"/>
</file>

<file path=xl/ctrlProps/ctrlProp3.xml><?xml version="1.0" encoding="utf-8"?>
<formControlPr xmlns="http://schemas.microsoft.com/office/spreadsheetml/2009/9/main" objectType="Scroll" dx="22" fmlaLink="H8" horiz="1" inc="10" max="1000" page="100" val="3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4</xdr:row>
      <xdr:rowOff>19050</xdr:rowOff>
    </xdr:from>
    <xdr:to>
      <xdr:col>7</xdr:col>
      <xdr:colOff>590550</xdr:colOff>
      <xdr:row>8</xdr:row>
      <xdr:rowOff>266700</xdr:rowOff>
    </xdr:to>
    <xdr:pic>
      <xdr:nvPicPr>
        <xdr:cNvPr id="13314" name="Picture 2" descr="Produkt-Information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1066800"/>
          <a:ext cx="1524000" cy="1524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3</xdr:row>
          <xdr:rowOff>552450</xdr:rowOff>
        </xdr:to>
        <xdr:sp macro="" textlink="">
          <xdr:nvSpPr>
            <xdr:cNvPr id="13313" name="Spinne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9525</xdr:rowOff>
    </xdr:from>
    <xdr:to>
      <xdr:col>7</xdr:col>
      <xdr:colOff>447675</xdr:colOff>
      <xdr:row>10</xdr:row>
      <xdr:rowOff>76508</xdr:rowOff>
    </xdr:to>
    <xdr:sp macro="" textlink="">
      <xdr:nvSpPr>
        <xdr:cNvPr id="12" name="Freihandform 11"/>
        <xdr:cNvSpPr/>
      </xdr:nvSpPr>
      <xdr:spPr>
        <a:xfrm>
          <a:off x="2352675" y="1628775"/>
          <a:ext cx="3429000" cy="447983"/>
        </a:xfrm>
        <a:custGeom>
          <a:avLst/>
          <a:gdLst>
            <a:gd name="connsiteX0" fmla="*/ 0 w 3429000"/>
            <a:gd name="connsiteY0" fmla="*/ 0 h 447983"/>
            <a:gd name="connsiteX1" fmla="*/ 1657350 w 3429000"/>
            <a:gd name="connsiteY1" fmla="*/ 447675 h 447983"/>
            <a:gd name="connsiteX2" fmla="*/ 3429000 w 3429000"/>
            <a:gd name="connsiteY2" fmla="*/ 76200 h 447983"/>
            <a:gd name="connsiteX3" fmla="*/ 3429000 w 3429000"/>
            <a:gd name="connsiteY3" fmla="*/ 76200 h 447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29000" h="447983">
              <a:moveTo>
                <a:pt x="0" y="0"/>
              </a:moveTo>
              <a:cubicBezTo>
                <a:pt x="542925" y="217487"/>
                <a:pt x="1085850" y="434975"/>
                <a:pt x="1657350" y="447675"/>
              </a:cubicBezTo>
              <a:cubicBezTo>
                <a:pt x="2228850" y="460375"/>
                <a:pt x="3429000" y="76200"/>
                <a:pt x="3429000" y="76200"/>
              </a:cubicBezTo>
              <a:lnTo>
                <a:pt x="3429000" y="76200"/>
              </a:ln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152400</xdr:colOff>
      <xdr:row>7</xdr:row>
      <xdr:rowOff>95250</xdr:rowOff>
    </xdr:from>
    <xdr:to>
      <xdr:col>7</xdr:col>
      <xdr:colOff>209550</xdr:colOff>
      <xdr:row>7</xdr:row>
      <xdr:rowOff>95250</xdr:rowOff>
    </xdr:to>
    <xdr:cxnSp macro="">
      <xdr:nvCxnSpPr>
        <xdr:cNvPr id="14" name="Gerade Verbindung mit Pfeil 13"/>
        <xdr:cNvCxnSpPr/>
      </xdr:nvCxnSpPr>
      <xdr:spPr>
        <a:xfrm flipH="1">
          <a:off x="4724400" y="1476375"/>
          <a:ext cx="8191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0</xdr:rowOff>
        </xdr:from>
        <xdr:to>
          <xdr:col>4</xdr:col>
          <xdr:colOff>9525</xdr:colOff>
          <xdr:row>4</xdr:row>
          <xdr:rowOff>200025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6</xdr:row>
          <xdr:rowOff>171450</xdr:rowOff>
        </xdr:from>
        <xdr:to>
          <xdr:col>3</xdr:col>
          <xdr:colOff>752475</xdr:colOff>
          <xdr:row>7</xdr:row>
          <xdr:rowOff>180975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3:H9"/>
  <sheetViews>
    <sheetView tabSelected="1" workbookViewId="0">
      <selection activeCell="E9" sqref="E9"/>
    </sheetView>
  </sheetViews>
  <sheetFormatPr baseColWidth="10" defaultRowHeight="15" x14ac:dyDescent="0.25"/>
  <cols>
    <col min="3" max="3" width="17.140625" customWidth="1"/>
  </cols>
  <sheetData>
    <row r="3" spans="3:8" ht="15.75" x14ac:dyDescent="0.25">
      <c r="C3" s="49" t="s">
        <v>108</v>
      </c>
    </row>
    <row r="6" spans="3:8" ht="15.75" x14ac:dyDescent="0.25">
      <c r="C6" s="49" t="s">
        <v>109</v>
      </c>
      <c r="D6" s="49"/>
      <c r="E6" s="49"/>
      <c r="F6" s="49"/>
      <c r="G6" s="49"/>
      <c r="H6" s="49"/>
    </row>
    <row r="9" spans="3:8" ht="21" x14ac:dyDescent="0.35">
      <c r="C9" s="42" t="s">
        <v>112</v>
      </c>
      <c r="D9" s="40" t="str">
        <f>IF(C9="Müller","richtig","falsch")</f>
        <v>richtig</v>
      </c>
      <c r="E9" t="s">
        <v>113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9"/>
  </sheetPr>
  <dimension ref="C3:E12"/>
  <sheetViews>
    <sheetView workbookViewId="0">
      <selection activeCell="E12" sqref="E12"/>
    </sheetView>
  </sheetViews>
  <sheetFormatPr baseColWidth="10" defaultRowHeight="15" x14ac:dyDescent="0.25"/>
  <cols>
    <col min="3" max="4" width="14.42578125" customWidth="1"/>
  </cols>
  <sheetData>
    <row r="3" spans="3:5" x14ac:dyDescent="0.25">
      <c r="C3">
        <v>1</v>
      </c>
      <c r="D3" t="s">
        <v>0</v>
      </c>
    </row>
    <row r="4" spans="3:5" x14ac:dyDescent="0.25">
      <c r="C4">
        <v>2</v>
      </c>
      <c r="D4" t="s">
        <v>1</v>
      </c>
    </row>
    <row r="5" spans="3:5" x14ac:dyDescent="0.25">
      <c r="C5">
        <v>3</v>
      </c>
      <c r="D5" t="s">
        <v>2</v>
      </c>
    </row>
    <row r="6" spans="3:5" x14ac:dyDescent="0.25">
      <c r="C6">
        <v>4</v>
      </c>
      <c r="D6" t="s">
        <v>3</v>
      </c>
    </row>
    <row r="7" spans="3:5" x14ac:dyDescent="0.25">
      <c r="C7">
        <v>5</v>
      </c>
      <c r="D7" t="s">
        <v>4</v>
      </c>
    </row>
    <row r="8" spans="3:5" x14ac:dyDescent="0.25">
      <c r="C8">
        <v>6</v>
      </c>
      <c r="D8" t="s">
        <v>5</v>
      </c>
    </row>
    <row r="11" spans="3:5" x14ac:dyDescent="0.25">
      <c r="C11" t="s">
        <v>6</v>
      </c>
      <c r="D11" s="3"/>
      <c r="E11" t="s">
        <v>9</v>
      </c>
    </row>
    <row r="12" spans="3:5" x14ac:dyDescent="0.25">
      <c r="C12" t="s">
        <v>7</v>
      </c>
      <c r="D12" s="1" t="str">
        <f>IF(D11=C3,D3,IF(D11=C4,D4,IF(D11=C5,D5,IF(D11=C6,D6,IF(D11=C7,D7,IF(D11=C8,D8,"keine Note"))))))</f>
        <v>keine Note</v>
      </c>
      <c r="E12" t="s">
        <v>113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9"/>
  </sheetPr>
  <dimension ref="B4:D16"/>
  <sheetViews>
    <sheetView workbookViewId="0">
      <selection activeCell="D11" sqref="D11"/>
    </sheetView>
  </sheetViews>
  <sheetFormatPr baseColWidth="10" defaultRowHeight="15" x14ac:dyDescent="0.25"/>
  <sheetData>
    <row r="4" spans="2:4" x14ac:dyDescent="0.25">
      <c r="C4" t="s">
        <v>8</v>
      </c>
    </row>
    <row r="5" spans="2:4" x14ac:dyDescent="0.25">
      <c r="C5" t="s">
        <v>17</v>
      </c>
    </row>
    <row r="11" spans="2:4" x14ac:dyDescent="0.25">
      <c r="B11">
        <v>45</v>
      </c>
      <c r="C11" s="2" t="str">
        <f>IF(B11&gt;50,"Warnung","")</f>
        <v/>
      </c>
      <c r="D11" t="s">
        <v>113</v>
      </c>
    </row>
    <row r="12" spans="2:4" x14ac:dyDescent="0.25">
      <c r="B12">
        <v>78</v>
      </c>
      <c r="C12" s="2" t="str">
        <f t="shared" ref="C12:C16" si="0">IF(B12&gt;50,"Warnung","")</f>
        <v>Warnung</v>
      </c>
      <c r="D12" t="s">
        <v>113</v>
      </c>
    </row>
    <row r="13" spans="2:4" x14ac:dyDescent="0.25">
      <c r="B13">
        <v>12</v>
      </c>
      <c r="C13" s="2" t="str">
        <f t="shared" si="0"/>
        <v/>
      </c>
      <c r="D13" t="s">
        <v>113</v>
      </c>
    </row>
    <row r="14" spans="2:4" x14ac:dyDescent="0.25">
      <c r="B14">
        <v>63</v>
      </c>
      <c r="C14" s="2" t="str">
        <f t="shared" si="0"/>
        <v>Warnung</v>
      </c>
      <c r="D14" t="s">
        <v>113</v>
      </c>
    </row>
    <row r="15" spans="2:4" x14ac:dyDescent="0.25">
      <c r="B15">
        <v>22</v>
      </c>
      <c r="C15" s="2" t="str">
        <f t="shared" si="0"/>
        <v/>
      </c>
      <c r="D15" t="s">
        <v>113</v>
      </c>
    </row>
    <row r="16" spans="2:4" x14ac:dyDescent="0.25">
      <c r="B16">
        <v>91</v>
      </c>
      <c r="C16" s="2" t="str">
        <f t="shared" si="0"/>
        <v>Warnung</v>
      </c>
      <c r="D16" t="s">
        <v>113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4:K19"/>
  <sheetViews>
    <sheetView workbookViewId="0">
      <selection activeCell="I12" sqref="I12"/>
    </sheetView>
  </sheetViews>
  <sheetFormatPr baseColWidth="10" defaultRowHeight="15" x14ac:dyDescent="0.25"/>
  <sheetData>
    <row r="4" spans="3:11" x14ac:dyDescent="0.25">
      <c r="C4" s="4" t="s">
        <v>10</v>
      </c>
      <c r="D4" s="4"/>
      <c r="E4" s="4"/>
      <c r="F4" s="4"/>
      <c r="G4" s="4"/>
      <c r="H4" s="4"/>
      <c r="I4" s="4"/>
      <c r="J4" s="4"/>
      <c r="K4" s="4"/>
    </row>
    <row r="5" spans="3:11" x14ac:dyDescent="0.25">
      <c r="C5" s="4" t="s">
        <v>16</v>
      </c>
      <c r="D5" s="4"/>
      <c r="E5" s="4"/>
      <c r="F5" s="4"/>
      <c r="G5" s="4"/>
      <c r="H5" s="4"/>
      <c r="I5" s="4"/>
      <c r="J5" s="4"/>
      <c r="K5" s="4"/>
    </row>
    <row r="6" spans="3:11" x14ac:dyDescent="0.25">
      <c r="C6" s="4"/>
      <c r="D6" s="4"/>
      <c r="E6" s="4"/>
      <c r="F6" s="4"/>
      <c r="G6" s="4"/>
      <c r="H6" s="4"/>
      <c r="I6" s="4"/>
      <c r="J6" s="4"/>
      <c r="K6" s="4"/>
    </row>
    <row r="7" spans="3:11" x14ac:dyDescent="0.25">
      <c r="C7" s="4"/>
      <c r="D7" s="4"/>
      <c r="E7" s="4"/>
      <c r="F7" s="4"/>
      <c r="G7" s="4"/>
      <c r="H7" s="4"/>
      <c r="I7" s="4"/>
      <c r="J7" s="4"/>
      <c r="K7" s="4"/>
    </row>
    <row r="8" spans="3:11" x14ac:dyDescent="0.25">
      <c r="C8" s="4" t="s">
        <v>11</v>
      </c>
      <c r="D8" s="4"/>
      <c r="E8" s="4"/>
      <c r="F8" s="4" t="s">
        <v>13</v>
      </c>
      <c r="G8" s="4"/>
      <c r="H8" s="7">
        <v>41717</v>
      </c>
      <c r="I8" s="4"/>
      <c r="J8" s="4"/>
      <c r="K8" s="4"/>
    </row>
    <row r="9" spans="3:11" x14ac:dyDescent="0.25">
      <c r="C9" s="5" t="s">
        <v>12</v>
      </c>
      <c r="D9" s="4"/>
      <c r="E9" s="4"/>
      <c r="F9" s="4"/>
      <c r="G9" s="4"/>
      <c r="H9" s="4"/>
      <c r="I9" s="4"/>
      <c r="J9" s="4"/>
      <c r="K9" s="4"/>
    </row>
    <row r="10" spans="3:11" x14ac:dyDescent="0.25">
      <c r="C10" s="4">
        <v>245</v>
      </c>
      <c r="D10" s="4"/>
      <c r="E10" s="4"/>
      <c r="F10" s="4" t="s">
        <v>14</v>
      </c>
      <c r="G10" s="4"/>
      <c r="H10" s="6">
        <f ca="1">TODAY()</f>
        <v>42080</v>
      </c>
      <c r="I10" s="4"/>
      <c r="J10" s="4"/>
      <c r="K10" s="4"/>
    </row>
    <row r="11" spans="3:11" x14ac:dyDescent="0.25">
      <c r="C11" s="4">
        <v>845</v>
      </c>
      <c r="D11" s="4"/>
      <c r="E11" s="4"/>
      <c r="F11" s="4"/>
      <c r="G11" s="4"/>
      <c r="H11" s="4"/>
      <c r="I11" s="4"/>
      <c r="J11" s="4"/>
      <c r="K11" s="4"/>
    </row>
    <row r="12" spans="3:11" x14ac:dyDescent="0.25">
      <c r="C12" s="4">
        <v>166</v>
      </c>
      <c r="D12" s="4"/>
      <c r="E12" s="4"/>
      <c r="F12" s="4" t="s">
        <v>15</v>
      </c>
      <c r="G12" s="4"/>
      <c r="H12" s="8" t="str">
        <f ca="1">IF(H8=H10,AVERAGE(C10:C18),"falsch")</f>
        <v>falsch</v>
      </c>
      <c r="I12" t="s">
        <v>113</v>
      </c>
      <c r="J12" s="4"/>
      <c r="K12" s="4"/>
    </row>
    <row r="13" spans="3:11" x14ac:dyDescent="0.25">
      <c r="C13" s="4">
        <v>388</v>
      </c>
      <c r="D13" s="4"/>
      <c r="E13" s="4"/>
      <c r="F13" s="4"/>
      <c r="G13" s="4"/>
      <c r="H13" s="4"/>
      <c r="I13" s="4"/>
      <c r="J13" s="4"/>
      <c r="K13" s="4"/>
    </row>
    <row r="14" spans="3:11" x14ac:dyDescent="0.25">
      <c r="C14" s="4">
        <v>244</v>
      </c>
      <c r="D14" s="4"/>
      <c r="E14" s="4"/>
      <c r="F14" s="4"/>
      <c r="G14" s="4"/>
      <c r="H14" s="4"/>
      <c r="I14" s="4"/>
      <c r="J14" s="4"/>
      <c r="K14" s="4"/>
    </row>
    <row r="15" spans="3:11" x14ac:dyDescent="0.25">
      <c r="C15" s="4">
        <v>466</v>
      </c>
      <c r="D15" s="4"/>
      <c r="E15" s="4"/>
      <c r="F15" s="4"/>
      <c r="G15" s="4"/>
      <c r="H15" s="4"/>
      <c r="I15" s="4"/>
      <c r="J15" s="4"/>
      <c r="K15" s="4"/>
    </row>
    <row r="16" spans="3:11" x14ac:dyDescent="0.25">
      <c r="C16" s="4">
        <v>222</v>
      </c>
      <c r="D16" s="4"/>
      <c r="E16" s="4"/>
      <c r="F16" s="4"/>
      <c r="G16" s="4"/>
      <c r="H16" s="4"/>
      <c r="I16" s="4"/>
      <c r="J16" s="4"/>
      <c r="K16" s="4"/>
    </row>
    <row r="17" spans="3:11" x14ac:dyDescent="0.25">
      <c r="C17" s="4">
        <v>891</v>
      </c>
      <c r="D17" s="4"/>
      <c r="E17" s="4"/>
      <c r="F17" s="4"/>
      <c r="G17" s="4"/>
      <c r="H17" s="4"/>
      <c r="I17" s="4"/>
      <c r="J17" s="4"/>
      <c r="K17" s="4"/>
    </row>
    <row r="18" spans="3:11" x14ac:dyDescent="0.25">
      <c r="C18" s="4">
        <v>167</v>
      </c>
      <c r="D18" s="4"/>
      <c r="E18" s="4"/>
      <c r="F18" s="4"/>
      <c r="G18" s="4"/>
      <c r="H18" s="4"/>
      <c r="I18" s="4"/>
      <c r="J18" s="4"/>
      <c r="K18" s="4"/>
    </row>
    <row r="19" spans="3:11" x14ac:dyDescent="0.25">
      <c r="C19" s="4"/>
      <c r="D19" s="4"/>
      <c r="E19" s="4"/>
      <c r="F19" s="4"/>
      <c r="G19" s="4"/>
      <c r="H19" s="4"/>
      <c r="I19" s="4"/>
      <c r="J19" s="4"/>
      <c r="K19" s="4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3:H10"/>
  <sheetViews>
    <sheetView workbookViewId="0">
      <selection activeCell="F10" sqref="F10"/>
    </sheetView>
  </sheetViews>
  <sheetFormatPr baseColWidth="10" defaultRowHeight="15" x14ac:dyDescent="0.25"/>
  <cols>
    <col min="7" max="7" width="32.5703125" customWidth="1"/>
  </cols>
  <sheetData>
    <row r="3" spans="3:8" x14ac:dyDescent="0.25">
      <c r="C3" t="s">
        <v>24</v>
      </c>
      <c r="E3" s="10">
        <v>1</v>
      </c>
      <c r="F3" t="s">
        <v>18</v>
      </c>
      <c r="G3" t="s">
        <v>19</v>
      </c>
      <c r="H3" t="s">
        <v>20</v>
      </c>
    </row>
    <row r="4" spans="3:8" x14ac:dyDescent="0.25">
      <c r="E4" s="10">
        <v>2</v>
      </c>
      <c r="F4" t="s">
        <v>18</v>
      </c>
      <c r="G4" t="s">
        <v>19</v>
      </c>
      <c r="H4" t="s">
        <v>21</v>
      </c>
    </row>
    <row r="5" spans="3:8" x14ac:dyDescent="0.25">
      <c r="E5" s="10">
        <v>3</v>
      </c>
      <c r="F5" t="s">
        <v>18</v>
      </c>
      <c r="G5" t="s">
        <v>19</v>
      </c>
      <c r="H5" t="s">
        <v>22</v>
      </c>
    </row>
    <row r="6" spans="3:8" x14ac:dyDescent="0.25">
      <c r="E6" s="10">
        <v>4</v>
      </c>
      <c r="F6" t="s">
        <v>18</v>
      </c>
      <c r="G6" t="s">
        <v>19</v>
      </c>
      <c r="H6" t="s">
        <v>23</v>
      </c>
    </row>
    <row r="8" spans="3:8" x14ac:dyDescent="0.25">
      <c r="E8" s="50">
        <v>1</v>
      </c>
    </row>
    <row r="10" spans="3:8" x14ac:dyDescent="0.25">
      <c r="E10" s="2" t="str">
        <f>IF(E8=1,"Berlin",IF(E8=2,"Hamburg",IF(E8=3,"Dresden",IF(E8=4,"Bremen",""))))</f>
        <v>Berlin</v>
      </c>
      <c r="F10" t="s">
        <v>113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I13"/>
  <sheetViews>
    <sheetView workbookViewId="0">
      <selection activeCell="I4" sqref="I4"/>
    </sheetView>
  </sheetViews>
  <sheetFormatPr baseColWidth="10" defaultRowHeight="15" x14ac:dyDescent="0.25"/>
  <cols>
    <col min="4" max="4" width="16.5703125" customWidth="1"/>
    <col min="7" max="7" width="15.7109375" customWidth="1"/>
    <col min="8" max="8" width="26.140625" customWidth="1"/>
  </cols>
  <sheetData>
    <row r="3" spans="2:9" ht="18.75" x14ac:dyDescent="0.3">
      <c r="B3" s="11" t="s">
        <v>25</v>
      </c>
      <c r="C3" s="12" t="s">
        <v>36</v>
      </c>
      <c r="D3" s="12" t="s">
        <v>37</v>
      </c>
      <c r="G3" s="13" t="s">
        <v>48</v>
      </c>
      <c r="H3" s="15">
        <v>3</v>
      </c>
    </row>
    <row r="4" spans="2:9" ht="18.75" x14ac:dyDescent="0.3">
      <c r="B4" s="11">
        <v>1</v>
      </c>
      <c r="C4" s="12" t="s">
        <v>26</v>
      </c>
      <c r="D4" s="12" t="s">
        <v>38</v>
      </c>
      <c r="G4" s="13" t="s">
        <v>36</v>
      </c>
      <c r="H4" s="14" t="str">
        <f>VLOOKUP(H3,B4:D13,2,FALSE)</f>
        <v>Holger</v>
      </c>
      <c r="I4" t="s">
        <v>113</v>
      </c>
    </row>
    <row r="5" spans="2:9" ht="18.75" x14ac:dyDescent="0.3">
      <c r="B5" s="11">
        <v>2</v>
      </c>
      <c r="C5" s="12" t="s">
        <v>27</v>
      </c>
      <c r="D5" s="12" t="s">
        <v>39</v>
      </c>
      <c r="G5" s="13" t="s">
        <v>37</v>
      </c>
      <c r="H5" s="14" t="str">
        <f>VLOOKUP(H3,B4:D13,3,FALSE)</f>
        <v>Specht</v>
      </c>
      <c r="I5" t="s">
        <v>113</v>
      </c>
    </row>
    <row r="6" spans="2:9" ht="18.75" x14ac:dyDescent="0.3">
      <c r="B6" s="11">
        <v>3</v>
      </c>
      <c r="C6" s="12" t="s">
        <v>28</v>
      </c>
      <c r="D6" s="12" t="s">
        <v>40</v>
      </c>
    </row>
    <row r="7" spans="2:9" ht="18.75" x14ac:dyDescent="0.3">
      <c r="B7" s="11">
        <v>4</v>
      </c>
      <c r="C7" s="12" t="s">
        <v>29</v>
      </c>
      <c r="D7" s="12" t="s">
        <v>41</v>
      </c>
    </row>
    <row r="8" spans="2:9" ht="18.75" x14ac:dyDescent="0.3">
      <c r="B8" s="11">
        <v>5</v>
      </c>
      <c r="C8" s="12" t="s">
        <v>30</v>
      </c>
      <c r="D8" s="12" t="s">
        <v>42</v>
      </c>
    </row>
    <row r="9" spans="2:9" ht="18.75" x14ac:dyDescent="0.3">
      <c r="B9" s="11">
        <v>6</v>
      </c>
      <c r="C9" s="12" t="s">
        <v>31</v>
      </c>
      <c r="D9" s="12" t="s">
        <v>43</v>
      </c>
    </row>
    <row r="10" spans="2:9" ht="18.75" x14ac:dyDescent="0.3">
      <c r="B10" s="11">
        <v>7</v>
      </c>
      <c r="C10" s="12" t="s">
        <v>32</v>
      </c>
      <c r="D10" s="12" t="s">
        <v>44</v>
      </c>
    </row>
    <row r="11" spans="2:9" ht="18.75" x14ac:dyDescent="0.3">
      <c r="B11" s="11">
        <v>8</v>
      </c>
      <c r="C11" s="12" t="s">
        <v>33</v>
      </c>
      <c r="D11" s="12" t="s">
        <v>45</v>
      </c>
    </row>
    <row r="12" spans="2:9" ht="18.75" x14ac:dyDescent="0.3">
      <c r="B12" s="11">
        <v>9</v>
      </c>
      <c r="C12" s="12" t="s">
        <v>34</v>
      </c>
      <c r="D12" s="12" t="s">
        <v>46</v>
      </c>
    </row>
    <row r="13" spans="2:9" ht="18.75" x14ac:dyDescent="0.3">
      <c r="B13" s="11">
        <v>10</v>
      </c>
      <c r="C13" s="12" t="s">
        <v>35</v>
      </c>
      <c r="D13" s="12" t="s">
        <v>47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4:K15"/>
  <sheetViews>
    <sheetView workbookViewId="0">
      <selection activeCell="K10" sqref="K10"/>
    </sheetView>
  </sheetViews>
  <sheetFormatPr baseColWidth="10" defaultRowHeight="15" x14ac:dyDescent="0.25"/>
  <cols>
    <col min="8" max="8" width="22" customWidth="1"/>
    <col min="10" max="10" width="22.5703125" customWidth="1"/>
  </cols>
  <sheetData>
    <row r="4" spans="3:11" ht="23.25" x14ac:dyDescent="0.35">
      <c r="C4" s="17" t="s">
        <v>50</v>
      </c>
      <c r="D4" s="17"/>
      <c r="E4" s="17"/>
      <c r="F4" s="17"/>
      <c r="G4" s="17"/>
      <c r="H4" s="17"/>
      <c r="I4" s="17"/>
      <c r="J4" s="17"/>
      <c r="K4" s="17"/>
    </row>
    <row r="5" spans="3:11" ht="23.25" x14ac:dyDescent="0.35">
      <c r="C5" s="17"/>
      <c r="D5" s="17"/>
      <c r="E5" s="17"/>
      <c r="F5" s="17"/>
      <c r="G5" s="17"/>
      <c r="H5" s="17"/>
      <c r="I5" s="17"/>
      <c r="J5" s="17"/>
      <c r="K5" s="17"/>
    </row>
    <row r="6" spans="3:11" ht="23.25" x14ac:dyDescent="0.35">
      <c r="C6" s="17"/>
      <c r="D6" s="17"/>
      <c r="E6" s="17"/>
      <c r="F6" s="17"/>
      <c r="G6" s="17"/>
      <c r="H6" s="17"/>
      <c r="I6" s="17"/>
      <c r="J6" s="17"/>
      <c r="K6" s="17"/>
    </row>
    <row r="7" spans="3:11" ht="23.25" x14ac:dyDescent="0.35">
      <c r="C7" s="17"/>
      <c r="D7" s="17"/>
      <c r="E7" s="17"/>
      <c r="F7" s="17"/>
      <c r="G7" s="17"/>
      <c r="H7" s="17"/>
      <c r="I7" s="17"/>
      <c r="J7" s="17"/>
      <c r="K7" s="17"/>
    </row>
    <row r="8" spans="3:11" ht="23.25" x14ac:dyDescent="0.35">
      <c r="C8" s="17"/>
      <c r="D8" s="17"/>
      <c r="E8" s="17"/>
      <c r="F8" s="17"/>
      <c r="G8" s="17"/>
      <c r="H8" s="17"/>
      <c r="I8" s="17"/>
      <c r="J8" s="17"/>
      <c r="K8" s="17"/>
    </row>
    <row r="9" spans="3:11" ht="23.25" x14ac:dyDescent="0.35">
      <c r="C9" s="17"/>
      <c r="D9" s="17" t="s">
        <v>51</v>
      </c>
      <c r="E9" s="17" t="s">
        <v>52</v>
      </c>
      <c r="F9" s="17"/>
      <c r="G9" s="17"/>
      <c r="H9" s="45" t="s">
        <v>53</v>
      </c>
      <c r="I9" s="45"/>
      <c r="J9" s="18" t="s">
        <v>62</v>
      </c>
      <c r="K9" s="17"/>
    </row>
    <row r="10" spans="3:11" ht="23.25" x14ac:dyDescent="0.35">
      <c r="C10" s="17"/>
      <c r="D10" s="17" t="s">
        <v>54</v>
      </c>
      <c r="E10" s="17" t="s">
        <v>55</v>
      </c>
      <c r="F10" s="17"/>
      <c r="G10" s="17"/>
      <c r="H10" s="45" t="s">
        <v>56</v>
      </c>
      <c r="I10" s="45"/>
      <c r="J10" s="19" t="str">
        <f>VLOOKUP(J9,D9:E13,2,FALSE)</f>
        <v>Benzoesäure</v>
      </c>
      <c r="K10" t="s">
        <v>113</v>
      </c>
    </row>
    <row r="11" spans="3:11" ht="23.25" x14ac:dyDescent="0.35">
      <c r="C11" s="17"/>
      <c r="D11" s="17" t="s">
        <v>57</v>
      </c>
      <c r="E11" s="17" t="s">
        <v>58</v>
      </c>
      <c r="F11" s="17"/>
      <c r="G11" s="17"/>
      <c r="H11" s="17"/>
      <c r="I11" s="17"/>
      <c r="J11" s="17"/>
      <c r="K11" s="17"/>
    </row>
    <row r="12" spans="3:11" ht="23.25" x14ac:dyDescent="0.35">
      <c r="C12" s="17"/>
      <c r="D12" s="17" t="s">
        <v>59</v>
      </c>
      <c r="E12" s="17" t="s">
        <v>60</v>
      </c>
      <c r="F12" s="17"/>
      <c r="G12" s="17"/>
      <c r="H12" s="17"/>
      <c r="I12" s="17"/>
      <c r="J12" s="17"/>
      <c r="K12" s="17"/>
    </row>
    <row r="13" spans="3:11" ht="23.25" x14ac:dyDescent="0.35">
      <c r="C13" s="17"/>
      <c r="D13" s="17" t="s">
        <v>51</v>
      </c>
      <c r="E13" s="17" t="s">
        <v>61</v>
      </c>
      <c r="F13" s="17"/>
      <c r="G13" s="17"/>
      <c r="H13" s="17"/>
      <c r="I13" s="17"/>
      <c r="J13" s="17"/>
      <c r="K13" s="17"/>
    </row>
    <row r="14" spans="3:11" ht="23.25" x14ac:dyDescent="0.35">
      <c r="C14" s="17"/>
      <c r="D14" s="17"/>
      <c r="E14" s="17"/>
      <c r="F14" s="17"/>
      <c r="G14" s="17"/>
      <c r="H14" s="17"/>
      <c r="I14" s="17"/>
      <c r="J14" s="17"/>
      <c r="K14" s="17"/>
    </row>
    <row r="15" spans="3:11" ht="23.25" x14ac:dyDescent="0.35">
      <c r="C15" s="17"/>
      <c r="D15" s="17"/>
      <c r="E15" s="17"/>
      <c r="F15" s="17"/>
      <c r="G15" s="17"/>
      <c r="H15" s="17"/>
      <c r="I15" s="17"/>
      <c r="J15" s="17"/>
      <c r="K15" s="17"/>
    </row>
  </sheetData>
  <mergeCells count="2">
    <mergeCell ref="H9:I9"/>
    <mergeCell ref="H10:I10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3:F14"/>
  <sheetViews>
    <sheetView workbookViewId="0">
      <selection activeCell="D14" sqref="D14"/>
    </sheetView>
  </sheetViews>
  <sheetFormatPr baseColWidth="10" defaultRowHeight="15" x14ac:dyDescent="0.25"/>
  <cols>
    <col min="4" max="4" width="39.140625" customWidth="1"/>
    <col min="5" max="5" width="23.140625" customWidth="1"/>
  </cols>
  <sheetData>
    <row r="3" spans="4:6" ht="26.25" x14ac:dyDescent="0.4">
      <c r="D3" s="23" t="s">
        <v>79</v>
      </c>
      <c r="E3" s="23"/>
      <c r="F3" s="23"/>
    </row>
    <row r="4" spans="4:6" ht="26.25" x14ac:dyDescent="0.4">
      <c r="D4" s="28" t="s">
        <v>85</v>
      </c>
      <c r="E4" s="23"/>
      <c r="F4" s="23"/>
    </row>
    <row r="5" spans="4:6" ht="26.25" x14ac:dyDescent="0.4">
      <c r="D5" s="23"/>
      <c r="E5" s="23"/>
      <c r="F5" s="23"/>
    </row>
    <row r="6" spans="4:6" ht="24.95" customHeight="1" x14ac:dyDescent="0.4">
      <c r="D6" s="24" t="s">
        <v>80</v>
      </c>
      <c r="E6" s="25">
        <v>247</v>
      </c>
      <c r="F6" s="23"/>
    </row>
    <row r="7" spans="4:6" ht="24.95" customHeight="1" x14ac:dyDescent="0.4">
      <c r="D7" s="24" t="s">
        <v>81</v>
      </c>
      <c r="E7" s="25">
        <v>129</v>
      </c>
      <c r="F7" s="23"/>
    </row>
    <row r="8" spans="4:6" ht="24.95" customHeight="1" x14ac:dyDescent="0.4">
      <c r="D8" s="24" t="s">
        <v>82</v>
      </c>
      <c r="E8" s="25">
        <v>78</v>
      </c>
      <c r="F8" s="23"/>
    </row>
    <row r="9" spans="4:6" ht="24.95" customHeight="1" x14ac:dyDescent="0.4">
      <c r="D9" s="26" t="s">
        <v>83</v>
      </c>
      <c r="E9" s="25">
        <v>47</v>
      </c>
      <c r="F9" s="23"/>
    </row>
    <row r="10" spans="4:6" ht="24.95" customHeight="1" x14ac:dyDescent="0.4">
      <c r="D10" s="24" t="s">
        <v>84</v>
      </c>
      <c r="E10" s="25">
        <v>91</v>
      </c>
      <c r="F10" s="23"/>
    </row>
    <row r="11" spans="4:6" ht="26.25" x14ac:dyDescent="0.4">
      <c r="D11" s="23"/>
      <c r="E11" s="23"/>
      <c r="F11" s="23"/>
    </row>
    <row r="12" spans="4:6" ht="26.25" x14ac:dyDescent="0.4">
      <c r="D12" s="23"/>
      <c r="E12" s="23"/>
      <c r="F12" s="23"/>
    </row>
    <row r="13" spans="4:6" ht="26.25" x14ac:dyDescent="0.4">
      <c r="D13" s="23"/>
      <c r="E13" s="23"/>
      <c r="F13" s="23"/>
    </row>
    <row r="14" spans="4:6" ht="26.25" x14ac:dyDescent="0.4">
      <c r="D14" s="27" t="s">
        <v>83</v>
      </c>
      <c r="E14" s="29">
        <f>VLOOKUP(D14,D6:E10,2,0)</f>
        <v>47</v>
      </c>
      <c r="F14" t="s">
        <v>113</v>
      </c>
    </row>
  </sheetData>
  <dataValidations count="1">
    <dataValidation type="list" allowBlank="1" showInputMessage="1" showErrorMessage="1" sqref="D14">
      <formula1>$D$6:$D$10</formula1>
    </dataValidation>
  </dataValidation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I15"/>
  <sheetViews>
    <sheetView workbookViewId="0">
      <selection activeCell="I6" sqref="I6"/>
    </sheetView>
  </sheetViews>
  <sheetFormatPr baseColWidth="10" defaultRowHeight="15" x14ac:dyDescent="0.25"/>
  <sheetData>
    <row r="3" spans="3:9" ht="23.25" x14ac:dyDescent="0.35">
      <c r="C3" s="41" t="s">
        <v>97</v>
      </c>
      <c r="D3" s="41"/>
      <c r="E3" s="41"/>
      <c r="F3" s="41"/>
    </row>
    <row r="6" spans="3:9" ht="21" x14ac:dyDescent="0.35">
      <c r="C6" s="16">
        <v>10</v>
      </c>
      <c r="D6" s="37" t="s">
        <v>98</v>
      </c>
      <c r="G6" s="38">
        <v>19.899999999999999</v>
      </c>
      <c r="H6" s="39" t="str">
        <f>VLOOKUP(G6,C6:D15,2,1)</f>
        <v>A</v>
      </c>
      <c r="I6" t="s">
        <v>113</v>
      </c>
    </row>
    <row r="7" spans="3:9" ht="18.75" x14ac:dyDescent="0.3">
      <c r="C7" s="16">
        <v>20</v>
      </c>
      <c r="D7" s="37" t="s">
        <v>99</v>
      </c>
    </row>
    <row r="8" spans="3:9" ht="18.75" x14ac:dyDescent="0.3">
      <c r="C8" s="16">
        <v>30</v>
      </c>
      <c r="D8" s="37" t="s">
        <v>100</v>
      </c>
    </row>
    <row r="9" spans="3:9" ht="18.75" x14ac:dyDescent="0.3">
      <c r="C9" s="16">
        <v>40</v>
      </c>
      <c r="D9" s="37" t="s">
        <v>101</v>
      </c>
    </row>
    <row r="10" spans="3:9" ht="18.75" x14ac:dyDescent="0.3">
      <c r="C10" s="16">
        <v>50</v>
      </c>
      <c r="D10" s="37" t="s">
        <v>102</v>
      </c>
    </row>
    <row r="11" spans="3:9" ht="18.75" x14ac:dyDescent="0.3">
      <c r="C11" s="16">
        <v>60</v>
      </c>
      <c r="D11" s="37" t="s">
        <v>103</v>
      </c>
    </row>
    <row r="12" spans="3:9" ht="18.75" x14ac:dyDescent="0.3">
      <c r="C12" s="16">
        <v>70</v>
      </c>
      <c r="D12" s="37" t="s">
        <v>104</v>
      </c>
    </row>
    <row r="13" spans="3:9" ht="18.75" x14ac:dyDescent="0.3">
      <c r="C13" s="16">
        <v>80</v>
      </c>
      <c r="D13" s="37" t="s">
        <v>105</v>
      </c>
    </row>
    <row r="14" spans="3:9" ht="18.75" x14ac:dyDescent="0.3">
      <c r="C14" s="16">
        <v>90</v>
      </c>
      <c r="D14" s="37" t="s">
        <v>106</v>
      </c>
    </row>
    <row r="15" spans="3:9" ht="18.75" x14ac:dyDescent="0.3">
      <c r="C15" s="16">
        <v>100</v>
      </c>
      <c r="D15" s="37" t="s">
        <v>107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E17"/>
  <sheetViews>
    <sheetView workbookViewId="0">
      <selection activeCell="D17" sqref="D17"/>
    </sheetView>
  </sheetViews>
  <sheetFormatPr baseColWidth="10" defaultRowHeight="15" x14ac:dyDescent="0.25"/>
  <cols>
    <col min="2" max="2" width="16.5703125" customWidth="1"/>
    <col min="3" max="3" width="16.7109375" customWidth="1"/>
    <col min="4" max="4" width="18" customWidth="1"/>
  </cols>
  <sheetData>
    <row r="3" spans="2:5" x14ac:dyDescent="0.25">
      <c r="B3" s="30" t="s">
        <v>86</v>
      </c>
      <c r="C3" s="31" t="s">
        <v>87</v>
      </c>
      <c r="D3" s="35"/>
      <c r="E3" s="35"/>
    </row>
    <row r="4" spans="2:5" x14ac:dyDescent="0.25">
      <c r="B4" s="32">
        <v>45113</v>
      </c>
      <c r="C4" s="33" t="s">
        <v>88</v>
      </c>
      <c r="D4" s="33"/>
      <c r="E4" s="34"/>
    </row>
    <row r="5" spans="2:5" x14ac:dyDescent="0.25">
      <c r="B5" s="32">
        <v>45114</v>
      </c>
      <c r="C5" s="33" t="s">
        <v>89</v>
      </c>
      <c r="D5" s="35"/>
      <c r="E5" s="34"/>
    </row>
    <row r="6" spans="2:5" x14ac:dyDescent="0.25">
      <c r="B6" s="32">
        <v>45115</v>
      </c>
      <c r="C6" s="33" t="s">
        <v>90</v>
      </c>
      <c r="D6" s="33"/>
      <c r="E6" s="34"/>
    </row>
    <row r="7" spans="2:5" x14ac:dyDescent="0.25">
      <c r="B7" s="32">
        <v>45116</v>
      </c>
      <c r="C7" s="33" t="s">
        <v>91</v>
      </c>
      <c r="D7" s="35"/>
      <c r="E7" s="34"/>
    </row>
    <row r="8" spans="2:5" x14ac:dyDescent="0.25">
      <c r="B8" s="32">
        <v>45117</v>
      </c>
      <c r="C8" s="33" t="s">
        <v>92</v>
      </c>
      <c r="D8" s="35"/>
      <c r="E8" s="34"/>
    </row>
    <row r="9" spans="2:5" x14ac:dyDescent="0.25">
      <c r="B9" s="32">
        <v>45118</v>
      </c>
      <c r="C9" s="33" t="s">
        <v>93</v>
      </c>
      <c r="D9" s="35"/>
      <c r="E9" s="34"/>
    </row>
    <row r="10" spans="2:5" x14ac:dyDescent="0.25">
      <c r="B10" s="32">
        <v>45119</v>
      </c>
      <c r="C10" s="33" t="s">
        <v>94</v>
      </c>
      <c r="D10" s="35"/>
      <c r="E10" s="34"/>
    </row>
    <row r="11" spans="2:5" x14ac:dyDescent="0.25">
      <c r="B11" s="32">
        <v>45120</v>
      </c>
      <c r="C11" s="33" t="s">
        <v>95</v>
      </c>
      <c r="D11" s="35"/>
      <c r="E11" s="34"/>
    </row>
    <row r="12" spans="2:5" x14ac:dyDescent="0.25">
      <c r="B12" s="32">
        <v>45121</v>
      </c>
      <c r="C12" s="33" t="s">
        <v>92</v>
      </c>
      <c r="D12" s="35"/>
      <c r="E12" s="34"/>
    </row>
    <row r="15" spans="2:5" x14ac:dyDescent="0.25">
      <c r="B15" t="s">
        <v>96</v>
      </c>
    </row>
    <row r="17" spans="2:4" ht="18.75" x14ac:dyDescent="0.3">
      <c r="B17" s="12">
        <v>45116</v>
      </c>
      <c r="C17" s="36" t="str">
        <f>VLOOKUP(B17,B4:C12,2)</f>
        <v>VW</v>
      </c>
      <c r="D17" t="s">
        <v>113</v>
      </c>
    </row>
  </sheetData>
  <dataValidations count="1">
    <dataValidation type="whole" allowBlank="1" showInputMessage="1" showErrorMessage="1" errorTitle="Fehler" error="Sie dürfen nur ganze Zahlen zwische 45113 und 45121 eingeben." sqref="B17">
      <formula1>45113</formula1>
      <formula2>45121</formula2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2:K29"/>
  <sheetViews>
    <sheetView workbookViewId="0">
      <selection activeCell="K12" sqref="K12"/>
    </sheetView>
  </sheetViews>
  <sheetFormatPr baseColWidth="10" defaultRowHeight="15" x14ac:dyDescent="0.25"/>
  <sheetData>
    <row r="2" spans="3:11" ht="23.25" x14ac:dyDescent="0.35">
      <c r="D2" s="43" t="s">
        <v>110</v>
      </c>
    </row>
    <row r="4" spans="3:11" ht="44.25" customHeight="1" x14ac:dyDescent="0.25">
      <c r="H4" s="44">
        <v>0</v>
      </c>
      <c r="I4" s="46" t="str">
        <f>CHAR(VLOOKUP(H4,C6:D29,2,0))</f>
        <v>Â</v>
      </c>
      <c r="J4" s="47"/>
      <c r="K4" t="s">
        <v>113</v>
      </c>
    </row>
    <row r="5" spans="3:11" x14ac:dyDescent="0.25">
      <c r="I5" s="47"/>
      <c r="J5" s="47"/>
    </row>
    <row r="6" spans="3:11" x14ac:dyDescent="0.25">
      <c r="C6">
        <v>0</v>
      </c>
      <c r="D6">
        <v>194</v>
      </c>
      <c r="I6" s="47"/>
      <c r="J6" s="47"/>
    </row>
    <row r="7" spans="3:11" x14ac:dyDescent="0.25">
      <c r="C7">
        <v>1</v>
      </c>
      <c r="D7">
        <v>183</v>
      </c>
    </row>
    <row r="8" spans="3:11" x14ac:dyDescent="0.25">
      <c r="C8">
        <v>2</v>
      </c>
      <c r="D8">
        <v>184</v>
      </c>
    </row>
    <row r="9" spans="3:11" x14ac:dyDescent="0.25">
      <c r="C9">
        <v>3</v>
      </c>
      <c r="D9">
        <v>185</v>
      </c>
    </row>
    <row r="10" spans="3:11" x14ac:dyDescent="0.25">
      <c r="C10">
        <v>4</v>
      </c>
      <c r="D10">
        <v>186</v>
      </c>
    </row>
    <row r="11" spans="3:11" x14ac:dyDescent="0.25">
      <c r="C11">
        <v>5</v>
      </c>
      <c r="D11">
        <v>187</v>
      </c>
    </row>
    <row r="12" spans="3:11" x14ac:dyDescent="0.25">
      <c r="C12">
        <v>6</v>
      </c>
      <c r="D12">
        <v>188</v>
      </c>
    </row>
    <row r="13" spans="3:11" x14ac:dyDescent="0.25">
      <c r="C13">
        <v>7</v>
      </c>
      <c r="D13">
        <v>189</v>
      </c>
    </row>
    <row r="14" spans="3:11" x14ac:dyDescent="0.25">
      <c r="C14">
        <v>8</v>
      </c>
      <c r="D14">
        <v>190</v>
      </c>
    </row>
    <row r="15" spans="3:11" x14ac:dyDescent="0.25">
      <c r="C15">
        <v>9</v>
      </c>
      <c r="D15">
        <v>191</v>
      </c>
    </row>
    <row r="16" spans="3:11" x14ac:dyDescent="0.25">
      <c r="C16">
        <v>10</v>
      </c>
      <c r="D16">
        <v>192</v>
      </c>
    </row>
    <row r="17" spans="3:4" x14ac:dyDescent="0.25">
      <c r="C17">
        <v>11</v>
      </c>
      <c r="D17">
        <v>193</v>
      </c>
    </row>
    <row r="18" spans="3:4" x14ac:dyDescent="0.25">
      <c r="C18">
        <v>12</v>
      </c>
      <c r="D18">
        <v>194</v>
      </c>
    </row>
    <row r="19" spans="3:4" x14ac:dyDescent="0.25">
      <c r="C19">
        <v>13</v>
      </c>
      <c r="D19">
        <v>183</v>
      </c>
    </row>
    <row r="20" spans="3:4" x14ac:dyDescent="0.25">
      <c r="C20">
        <v>14</v>
      </c>
      <c r="D20">
        <v>184</v>
      </c>
    </row>
    <row r="21" spans="3:4" x14ac:dyDescent="0.25">
      <c r="C21">
        <v>15</v>
      </c>
      <c r="D21">
        <v>185</v>
      </c>
    </row>
    <row r="22" spans="3:4" x14ac:dyDescent="0.25">
      <c r="C22">
        <v>16</v>
      </c>
      <c r="D22">
        <v>186</v>
      </c>
    </row>
    <row r="23" spans="3:4" x14ac:dyDescent="0.25">
      <c r="C23">
        <v>17</v>
      </c>
      <c r="D23">
        <v>187</v>
      </c>
    </row>
    <row r="24" spans="3:4" x14ac:dyDescent="0.25">
      <c r="C24">
        <v>18</v>
      </c>
      <c r="D24">
        <v>188</v>
      </c>
    </row>
    <row r="25" spans="3:4" x14ac:dyDescent="0.25">
      <c r="C25">
        <v>19</v>
      </c>
      <c r="D25">
        <v>189</v>
      </c>
    </row>
    <row r="26" spans="3:4" x14ac:dyDescent="0.25">
      <c r="C26">
        <v>20</v>
      </c>
      <c r="D26">
        <v>190</v>
      </c>
    </row>
    <row r="27" spans="3:4" x14ac:dyDescent="0.25">
      <c r="C27">
        <v>21</v>
      </c>
      <c r="D27">
        <v>191</v>
      </c>
    </row>
    <row r="28" spans="3:4" x14ac:dyDescent="0.25">
      <c r="C28">
        <v>22</v>
      </c>
      <c r="D28">
        <v>192</v>
      </c>
    </row>
    <row r="29" spans="3:4" x14ac:dyDescent="0.25">
      <c r="C29">
        <v>23</v>
      </c>
      <c r="D29">
        <v>193</v>
      </c>
    </row>
  </sheetData>
  <mergeCells count="1">
    <mergeCell ref="I4:J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Spinner 1">
              <controlPr defaultSize="0" autoPict="0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K13"/>
  <sheetViews>
    <sheetView workbookViewId="0">
      <selection activeCell="D2" sqref="D2"/>
    </sheetView>
  </sheetViews>
  <sheetFormatPr baseColWidth="10" defaultRowHeight="15" x14ac:dyDescent="0.25"/>
  <cols>
    <col min="11" max="11" width="13.5703125" customWidth="1"/>
  </cols>
  <sheetData>
    <row r="2" spans="2:11" ht="29.25" customHeight="1" x14ac:dyDescent="0.25">
      <c r="B2" s="48" t="s">
        <v>63</v>
      </c>
      <c r="C2" s="48"/>
      <c r="D2" s="20">
        <v>0</v>
      </c>
      <c r="F2" s="48" t="s">
        <v>64</v>
      </c>
      <c r="G2" s="48"/>
      <c r="H2" s="48"/>
      <c r="K2" t="s">
        <v>66</v>
      </c>
    </row>
    <row r="4" spans="2:11" x14ac:dyDescent="0.25">
      <c r="B4" s="9">
        <v>4</v>
      </c>
      <c r="F4">
        <v>67</v>
      </c>
      <c r="K4">
        <v>23</v>
      </c>
    </row>
    <row r="5" spans="2:11" x14ac:dyDescent="0.25">
      <c r="B5" s="9">
        <v>9</v>
      </c>
      <c r="F5">
        <v>34</v>
      </c>
      <c r="K5">
        <v>78</v>
      </c>
    </row>
    <row r="6" spans="2:11" x14ac:dyDescent="0.25">
      <c r="B6" s="9">
        <v>-2</v>
      </c>
      <c r="F6">
        <v>98</v>
      </c>
      <c r="K6">
        <v>34</v>
      </c>
    </row>
    <row r="7" spans="2:11" x14ac:dyDescent="0.25">
      <c r="B7" s="9">
        <v>0</v>
      </c>
      <c r="F7">
        <v>12</v>
      </c>
      <c r="K7">
        <v>98</v>
      </c>
    </row>
    <row r="8" spans="2:11" x14ac:dyDescent="0.25">
      <c r="B8" s="9">
        <v>1</v>
      </c>
      <c r="F8">
        <v>109</v>
      </c>
      <c r="K8">
        <v>33</v>
      </c>
    </row>
    <row r="9" spans="2:11" x14ac:dyDescent="0.25">
      <c r="B9" s="9">
        <v>-7</v>
      </c>
      <c r="F9">
        <v>37</v>
      </c>
      <c r="K9">
        <v>67</v>
      </c>
    </row>
    <row r="10" spans="2:11" x14ac:dyDescent="0.25">
      <c r="B10" s="9">
        <v>-5</v>
      </c>
      <c r="F10">
        <v>22</v>
      </c>
      <c r="K10">
        <v>18</v>
      </c>
    </row>
    <row r="11" spans="2:11" x14ac:dyDescent="0.25">
      <c r="B11" s="9">
        <v>3</v>
      </c>
      <c r="F11">
        <v>9</v>
      </c>
      <c r="K11">
        <v>51</v>
      </c>
    </row>
    <row r="13" spans="2:11" x14ac:dyDescent="0.25">
      <c r="F13">
        <f>AVERAGE(F4:F11)</f>
        <v>48.5</v>
      </c>
      <c r="G13" t="s">
        <v>65</v>
      </c>
    </row>
  </sheetData>
  <mergeCells count="2">
    <mergeCell ref="B2:C2"/>
    <mergeCell ref="F2:H2"/>
  </mergeCells>
  <conditionalFormatting sqref="B4:B11">
    <cfRule type="cellIs" dxfId="15" priority="3" operator="lessThan">
      <formula>$D$2</formula>
    </cfRule>
  </conditionalFormatting>
  <conditionalFormatting sqref="F4:F11">
    <cfRule type="aboveAverage" dxfId="14" priority="2"/>
  </conditionalFormatting>
  <conditionalFormatting sqref="K4:K1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{EF76F87C-EF35-4BF7-82AD-92E579A86BD2}</x14:id>
        </ext>
      </extLst>
    </cfRule>
  </conditionalFormatting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76F87C-EF35-4BF7-82AD-92E579A86BD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C2:J21"/>
  <sheetViews>
    <sheetView workbookViewId="0">
      <selection activeCell="I32" sqref="I32"/>
    </sheetView>
  </sheetViews>
  <sheetFormatPr baseColWidth="10" defaultRowHeight="15" x14ac:dyDescent="0.25"/>
  <sheetData>
    <row r="2" spans="3:10" x14ac:dyDescent="0.25">
      <c r="C2" t="s">
        <v>67</v>
      </c>
      <c r="J2" t="s">
        <v>69</v>
      </c>
    </row>
    <row r="3" spans="3:10" x14ac:dyDescent="0.25">
      <c r="C3" t="s">
        <v>68</v>
      </c>
    </row>
    <row r="6" spans="3:10" x14ac:dyDescent="0.25">
      <c r="C6">
        <v>78</v>
      </c>
      <c r="D6">
        <v>23</v>
      </c>
      <c r="J6" s="21">
        <v>15</v>
      </c>
    </row>
    <row r="7" spans="3:10" x14ac:dyDescent="0.25">
      <c r="C7">
        <v>78</v>
      </c>
      <c r="D7">
        <v>51</v>
      </c>
      <c r="J7" s="21">
        <v>14</v>
      </c>
    </row>
    <row r="8" spans="3:10" x14ac:dyDescent="0.25">
      <c r="C8">
        <v>51</v>
      </c>
      <c r="D8">
        <v>37</v>
      </c>
      <c r="J8" s="21">
        <v>13</v>
      </c>
    </row>
    <row r="9" spans="3:10" x14ac:dyDescent="0.25">
      <c r="C9">
        <v>44</v>
      </c>
      <c r="D9">
        <v>10</v>
      </c>
      <c r="J9" s="21">
        <v>12</v>
      </c>
    </row>
    <row r="10" spans="3:10" x14ac:dyDescent="0.25">
      <c r="C10">
        <v>91</v>
      </c>
      <c r="D10">
        <v>8</v>
      </c>
      <c r="J10" s="21">
        <v>11</v>
      </c>
    </row>
    <row r="11" spans="3:10" x14ac:dyDescent="0.25">
      <c r="C11">
        <v>57</v>
      </c>
      <c r="D11">
        <v>68</v>
      </c>
      <c r="J11" s="21">
        <v>10</v>
      </c>
    </row>
    <row r="12" spans="3:10" x14ac:dyDescent="0.25">
      <c r="C12">
        <v>12</v>
      </c>
      <c r="D12">
        <v>99</v>
      </c>
      <c r="J12" s="21">
        <v>9</v>
      </c>
    </row>
    <row r="13" spans="3:10" x14ac:dyDescent="0.25">
      <c r="C13">
        <v>32</v>
      </c>
      <c r="D13">
        <v>26</v>
      </c>
      <c r="J13" s="21">
        <v>8</v>
      </c>
    </row>
    <row r="14" spans="3:10" x14ac:dyDescent="0.25">
      <c r="C14">
        <v>34</v>
      </c>
      <c r="D14">
        <v>84</v>
      </c>
      <c r="J14" s="21">
        <v>7</v>
      </c>
    </row>
    <row r="15" spans="3:10" x14ac:dyDescent="0.25">
      <c r="J15" s="21">
        <v>6</v>
      </c>
    </row>
    <row r="16" spans="3:10" x14ac:dyDescent="0.25">
      <c r="J16" s="21">
        <v>5</v>
      </c>
    </row>
    <row r="17" spans="10:10" x14ac:dyDescent="0.25">
      <c r="J17" s="21">
        <v>4</v>
      </c>
    </row>
    <row r="18" spans="10:10" x14ac:dyDescent="0.25">
      <c r="J18" s="21">
        <v>3</v>
      </c>
    </row>
    <row r="19" spans="10:10" x14ac:dyDescent="0.25">
      <c r="J19" s="21">
        <v>2</v>
      </c>
    </row>
    <row r="20" spans="10:10" x14ac:dyDescent="0.25">
      <c r="J20" s="21">
        <v>1</v>
      </c>
    </row>
    <row r="21" spans="10:10" x14ac:dyDescent="0.25">
      <c r="J21" s="21">
        <v>0</v>
      </c>
    </row>
  </sheetData>
  <conditionalFormatting sqref="E6">
    <cfRule type="expression" dxfId="13" priority="21">
      <formula>C6+D6&gt;100</formula>
    </cfRule>
  </conditionalFormatting>
  <conditionalFormatting sqref="E7:E14">
    <cfRule type="expression" dxfId="12" priority="20">
      <formula>C7+D7&gt;100</formula>
    </cfRule>
  </conditionalFormatting>
  <conditionalFormatting sqref="J6:J21">
    <cfRule type="iconSet" priority="19">
      <iconSet>
        <cfvo type="percent" val="0"/>
        <cfvo type="num" val="5"/>
        <cfvo type="num" val="10"/>
      </iconSet>
    </cfRule>
  </conditionalFormatting>
  <conditionalFormatting sqref="K6">
    <cfRule type="expression" dxfId="11" priority="7">
      <formula>J6&gt;=13</formula>
    </cfRule>
    <cfRule type="expression" dxfId="10" priority="8">
      <formula>J6&gt;=10</formula>
    </cfRule>
    <cfRule type="expression" dxfId="9" priority="9">
      <formula>J6&gt;=7</formula>
    </cfRule>
    <cfRule type="expression" dxfId="8" priority="10">
      <formula>J6&gt;=5</formula>
    </cfRule>
    <cfRule type="expression" dxfId="7" priority="15">
      <formula>J6&gt;=2</formula>
    </cfRule>
    <cfRule type="expression" dxfId="6" priority="16">
      <formula>J6&gt;=0</formula>
    </cfRule>
  </conditionalFormatting>
  <conditionalFormatting sqref="K7:K21">
    <cfRule type="expression" dxfId="5" priority="1">
      <formula>J7&gt;=13</formula>
    </cfRule>
    <cfRule type="expression" dxfId="4" priority="2">
      <formula>J7&gt;=10</formula>
    </cfRule>
    <cfRule type="expression" dxfId="3" priority="3">
      <formula>J7&gt;=7</formula>
    </cfRule>
    <cfRule type="expression" dxfId="2" priority="4">
      <formula>J7&gt;=5</formula>
    </cfRule>
    <cfRule type="expression" dxfId="1" priority="5">
      <formula>J7&gt;=2</formula>
    </cfRule>
    <cfRule type="expression" dxfId="0" priority="6">
      <formula>J7&gt;=0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C2:H18"/>
  <sheetViews>
    <sheetView workbookViewId="0">
      <selection activeCell="K31" sqref="K31"/>
    </sheetView>
  </sheetViews>
  <sheetFormatPr baseColWidth="10" defaultRowHeight="15" x14ac:dyDescent="0.25"/>
  <sheetData>
    <row r="2" spans="3:8" x14ac:dyDescent="0.25">
      <c r="C2" t="s">
        <v>111</v>
      </c>
      <c r="E2" t="s">
        <v>111</v>
      </c>
    </row>
    <row r="4" spans="3:8" x14ac:dyDescent="0.25">
      <c r="C4" t="s">
        <v>71</v>
      </c>
      <c r="E4" t="s">
        <v>70</v>
      </c>
      <c r="G4" t="s">
        <v>70</v>
      </c>
    </row>
    <row r="6" spans="3:8" x14ac:dyDescent="0.25">
      <c r="C6">
        <v>12</v>
      </c>
      <c r="E6">
        <v>12</v>
      </c>
      <c r="G6" t="s">
        <v>72</v>
      </c>
      <c r="H6" t="s">
        <v>49</v>
      </c>
    </row>
    <row r="7" spans="3:8" x14ac:dyDescent="0.25">
      <c r="C7">
        <v>23</v>
      </c>
      <c r="E7">
        <v>23</v>
      </c>
      <c r="G7" t="s">
        <v>73</v>
      </c>
      <c r="H7">
        <v>6</v>
      </c>
    </row>
    <row r="8" spans="3:8" x14ac:dyDescent="0.25">
      <c r="C8">
        <v>34</v>
      </c>
      <c r="E8">
        <v>34</v>
      </c>
      <c r="G8" t="s">
        <v>29</v>
      </c>
      <c r="H8">
        <v>7</v>
      </c>
    </row>
    <row r="9" spans="3:8" x14ac:dyDescent="0.25">
      <c r="C9">
        <v>45</v>
      </c>
      <c r="E9">
        <v>45</v>
      </c>
      <c r="G9" t="s">
        <v>74</v>
      </c>
      <c r="H9">
        <v>3</v>
      </c>
    </row>
    <row r="10" spans="3:8" x14ac:dyDescent="0.25">
      <c r="C10">
        <v>56</v>
      </c>
      <c r="E10">
        <v>56</v>
      </c>
      <c r="G10" t="s">
        <v>75</v>
      </c>
      <c r="H10">
        <v>9</v>
      </c>
    </row>
    <row r="11" spans="3:8" x14ac:dyDescent="0.25">
      <c r="C11">
        <v>67</v>
      </c>
      <c r="E11">
        <v>67</v>
      </c>
      <c r="G11" t="s">
        <v>73</v>
      </c>
      <c r="H11">
        <v>1</v>
      </c>
    </row>
    <row r="12" spans="3:8" x14ac:dyDescent="0.25">
      <c r="C12">
        <v>78</v>
      </c>
      <c r="E12">
        <v>78</v>
      </c>
      <c r="G12" t="s">
        <v>76</v>
      </c>
      <c r="H12">
        <v>0</v>
      </c>
    </row>
    <row r="13" spans="3:8" x14ac:dyDescent="0.25">
      <c r="C13">
        <v>89</v>
      </c>
      <c r="E13">
        <v>89</v>
      </c>
      <c r="G13" t="s">
        <v>73</v>
      </c>
      <c r="H13">
        <v>3</v>
      </c>
    </row>
    <row r="14" spans="3:8" x14ac:dyDescent="0.25">
      <c r="C14" s="2">
        <f>COUNTIF(C6:C13,"&gt;50")</f>
        <v>4</v>
      </c>
      <c r="E14" s="2">
        <f>SUMIF(E6:E13,"&gt;50")</f>
        <v>290</v>
      </c>
      <c r="G14" t="s">
        <v>29</v>
      </c>
      <c r="H14">
        <v>5</v>
      </c>
    </row>
    <row r="15" spans="3:8" x14ac:dyDescent="0.25">
      <c r="G15" t="s">
        <v>74</v>
      </c>
      <c r="H15">
        <v>2</v>
      </c>
    </row>
    <row r="16" spans="3:8" x14ac:dyDescent="0.25">
      <c r="G16" t="s">
        <v>73</v>
      </c>
      <c r="H16">
        <v>1</v>
      </c>
    </row>
    <row r="18" spans="7:8" x14ac:dyDescent="0.25">
      <c r="G18" s="22" t="s">
        <v>77</v>
      </c>
      <c r="H18" s="22">
        <f ca="1">SUMIF(G7:H16,"Klaus",H7:H16)</f>
        <v>11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C2:H8"/>
  <sheetViews>
    <sheetView workbookViewId="0">
      <selection activeCell="I27" sqref="I27"/>
    </sheetView>
  </sheetViews>
  <sheetFormatPr baseColWidth="10" defaultRowHeight="15" x14ac:dyDescent="0.25"/>
  <sheetData>
    <row r="2" spans="3:8" x14ac:dyDescent="0.25">
      <c r="C2" t="s">
        <v>78</v>
      </c>
    </row>
    <row r="5" spans="3:8" ht="18.75" x14ac:dyDescent="0.3">
      <c r="F5" s="16">
        <v>30</v>
      </c>
    </row>
    <row r="8" spans="3:8" ht="18.75" x14ac:dyDescent="0.3">
      <c r="F8" s="16">
        <f>H8/100</f>
        <v>0.3</v>
      </c>
      <c r="G8" s="16"/>
      <c r="H8" s="16">
        <v>30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Scroll Bar 1">
              <controlPr defaultSize="0" autoPict="0">
                <anchor mov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Scroll Bar 2">
              <controlPr defaultSize="0" autoPict="0">
                <anchor moveWithCells="1">
                  <from>
                    <xdr:col>1</xdr:col>
                    <xdr:colOff>752475</xdr:colOff>
                    <xdr:row>6</xdr:row>
                    <xdr:rowOff>171450</xdr:rowOff>
                  </from>
                  <to>
                    <xdr:col>3</xdr:col>
                    <xdr:colOff>752475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Wenn 1</vt:lpstr>
      <vt:lpstr>Wenn 2</vt:lpstr>
      <vt:lpstr>Wenn 3</vt:lpstr>
      <vt:lpstr>Wenn 4</vt:lpstr>
      <vt:lpstr>Wenn 5</vt:lpstr>
      <vt:lpstr>SV 1</vt:lpstr>
      <vt:lpstr>SV 2</vt:lpstr>
      <vt:lpstr>SV 3</vt:lpstr>
      <vt:lpstr>SV 4</vt:lpstr>
      <vt:lpstr>SV 5</vt:lpstr>
      <vt:lpstr>SV6</vt:lpstr>
      <vt:lpstr>bed Form 1</vt:lpstr>
      <vt:lpstr>bed Form 2</vt:lpstr>
      <vt:lpstr>... wenn</vt:lpstr>
      <vt:lpstr>Bildlaufleisten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H.-A. Riepel</dc:creator>
  <cp:lastModifiedBy>Hans-Albert Riepel</cp:lastModifiedBy>
  <dcterms:created xsi:type="dcterms:W3CDTF">2012-02-21T18:14:28Z</dcterms:created>
  <dcterms:modified xsi:type="dcterms:W3CDTF">2015-03-17T13:34:33Z</dcterms:modified>
</cp:coreProperties>
</file>